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výzvy\zájmové vzdělávání NNO\final\změny\změna rozpočet a textace\"/>
    </mc:Choice>
  </mc:AlternateContent>
  <xr:revisionPtr revIDLastSave="0" documentId="13_ncr:1_{6356E854-DA31-47DB-9E6B-6DC3FF4CB4BD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Rozpočet_CZV" sheetId="1" r:id="rId1"/>
    <sheet name="Náklady na zvyšování odborné zp" sheetId="2" r:id="rId2"/>
    <sheet name="Výpočet výše mzd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10" i="2"/>
  <c r="E11" i="2"/>
  <c r="E12" i="2"/>
  <c r="E13" i="2"/>
  <c r="E14" i="2"/>
  <c r="F14" i="2" s="1"/>
  <c r="E15" i="2"/>
  <c r="F15" i="2" s="1"/>
  <c r="E16" i="2"/>
  <c r="F16" i="2" s="1"/>
  <c r="E17" i="2"/>
  <c r="F17" i="2" s="1"/>
  <c r="E18" i="2"/>
  <c r="E19" i="2"/>
  <c r="E20" i="2"/>
  <c r="E21" i="2"/>
  <c r="E22" i="2"/>
  <c r="F22" i="2" s="1"/>
  <c r="E23" i="2"/>
  <c r="E24" i="2"/>
  <c r="E12" i="1"/>
  <c r="E13" i="1"/>
  <c r="E14" i="1"/>
  <c r="E15" i="1"/>
  <c r="E11" i="1"/>
  <c r="F11" i="1" s="1"/>
  <c r="D7" i="3"/>
  <c r="D11" i="3"/>
  <c r="D10" i="3"/>
  <c r="D9" i="3"/>
  <c r="D8" i="3"/>
  <c r="E5" i="2"/>
  <c r="F5" i="2" s="1"/>
  <c r="F15" i="1"/>
  <c r="F14" i="1"/>
  <c r="F13" i="1"/>
  <c r="F12" i="1"/>
  <c r="F24" i="2"/>
  <c r="F23" i="2"/>
  <c r="F21" i="2"/>
  <c r="F20" i="2"/>
  <c r="F19" i="2"/>
  <c r="F18" i="2"/>
  <c r="F13" i="2"/>
  <c r="F12" i="2"/>
  <c r="F11" i="2"/>
  <c r="F10" i="2"/>
  <c r="F9" i="2"/>
  <c r="F8" i="2"/>
  <c r="F7" i="2"/>
  <c r="F6" i="2"/>
  <c r="F10" i="1" l="1"/>
  <c r="F25" i="2"/>
  <c r="F17" i="1" s="1"/>
  <c r="B20" i="1" l="1"/>
  <c r="B19" i="1"/>
  <c r="B23" i="1" l="1"/>
  <c r="B26" i="1" l="1"/>
  <c r="B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tc={F8D99F48-19CB-C7E3-FDC5-A1947E481C86}</author>
  </authors>
  <commentList>
    <comment ref="A17" authorId="0" shapeId="0" xr:uid="{F8D99F48-19CB-C7E3-FDC5-A1947E481C86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Jednotlivé náklady žadatel rozepíše v listu "Náklady na zvyšování odborné způsobilosti zaměstnanců NNO".
</t>
      </text>
    </comment>
  </commentList>
</comments>
</file>

<file path=xl/sharedStrings.xml><?xml version="1.0" encoding="utf-8"?>
<sst xmlns="http://schemas.openxmlformats.org/spreadsheetml/2006/main" count="60" uniqueCount="41">
  <si>
    <t>Příloha č. 2 - Rozpočet a podklady pro kontrolu limitů pro projekty zájmové vzdělávání a osvěta</t>
  </si>
  <si>
    <t>Doplňující informace:</t>
  </si>
  <si>
    <t>Přehled způsobilých výdajů najdete v části D Pravidel pro žadatele a příjemce.</t>
  </si>
  <si>
    <t>Vyplňujte pouze žlutě podbarvené buňky.</t>
  </si>
  <si>
    <t>Název</t>
  </si>
  <si>
    <t>Volitelný komentář ke stanovení objemu výdajů</t>
  </si>
  <si>
    <t>Výše FTE</t>
  </si>
  <si>
    <t>Počet měsíců</t>
  </si>
  <si>
    <t>Jednotkový náklad (FTE/měsíc)</t>
  </si>
  <si>
    <t>Způsobilé výdaje</t>
  </si>
  <si>
    <t>1.1 Hlavní aktivity projektu - Aktivita 1.1, Aktivita 1.2</t>
  </si>
  <si>
    <t>1.1.1 Osobní náklady - Specialisté v oblasti ochrany životního prostředí (kromě průmyslové ekologie)</t>
  </si>
  <si>
    <t>1.1.2 Osobní náklady - Pracovník ekologické výchovy</t>
  </si>
  <si>
    <t>1.1.3 Osobní náklady - Lektor dalšího vzdělávání</t>
  </si>
  <si>
    <t>1.1.4 Osobní náklady - Outdoor animátor</t>
  </si>
  <si>
    <t>1.1.5 Osobní náklady - Pedagog volného času</t>
  </si>
  <si>
    <t>1.2 Vedlejší aktivita projektu - Aktivita 1.3</t>
  </si>
  <si>
    <t>1.2.1 Náklady na zvyšování odborné způsobilosti zaměstnanců NNO</t>
  </si>
  <si>
    <t>Přímé náklady celkem</t>
  </si>
  <si>
    <t>Nepřímé náklady celkem</t>
  </si>
  <si>
    <t>Celkové výdaje projektu</t>
  </si>
  <si>
    <t>Celkové způsobilé výdaje projektu</t>
  </si>
  <si>
    <t>Celková výše podpory (85 % CZV)</t>
  </si>
  <si>
    <t>1.2. Vedlejší aktivita projektu - Aktivita 1.3</t>
  </si>
  <si>
    <t>Název nákladu</t>
  </si>
  <si>
    <t>Jméno a přijímení cílové osoby</t>
  </si>
  <si>
    <t>Výše DPH (%)</t>
  </si>
  <si>
    <t>Cena bez DPH</t>
  </si>
  <si>
    <t>Cena s DPH</t>
  </si>
  <si>
    <t>Způsobilý výdaj</t>
  </si>
  <si>
    <t> </t>
  </si>
  <si>
    <t>Celková výše způsobilých výdajů vedlější aktivity projektu</t>
  </si>
  <si>
    <t>Jednotkové náklady na mzdy členů NNO</t>
  </si>
  <si>
    <t>Název pozice</t>
  </si>
  <si>
    <t>Hrubá mzda</t>
  </si>
  <si>
    <t>Mzda včetně odvodů</t>
  </si>
  <si>
    <t>Specialisté v oblasti ochrany životního prostředí (kromě průmyslové ekologie)</t>
  </si>
  <si>
    <t>Pracovník ekologické výchovy</t>
  </si>
  <si>
    <t>Lektor dalšího vzdělávání</t>
  </si>
  <si>
    <t>Outdoor animátor</t>
  </si>
  <si>
    <t>Pedagog volného času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</si>
</sst>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_-* #,##0.00\ _K_č_-;\-* #,##0.00\ _K_č_-;_-* &quot;-&quot;??\ _K_č_-;_-@_-"/>
    <numFmt numFmtId="165" formatCode="#,##0.00\ &quot;Kč&quot;"/>
    <numFmt numFmtId="166" formatCode="#,##0.00\ [$Kč-5]"/>
  </numFmts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38"/>
    </font>
    <font>
      <sz val="11"/>
      <color theme="1"/>
      <name val="Segoe UI"/>
      <family val="2"/>
      <charset val="238"/>
    </font>
    <font>
      <b/>
      <sz val="1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1"/>
      <color indexed="2"/>
      <name val="Segoe UI"/>
      <family val="2"/>
      <charset val="238"/>
    </font>
    <font>
      <sz val="11"/>
      <name val="Segoe UI"/>
      <family val="2"/>
      <charset val="238"/>
    </font>
    <font>
      <b/>
      <i/>
      <sz val="11"/>
      <color theme="1"/>
      <name val="Segoe U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5"/>
      </patternFill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5" tint="0.39997558519241921"/>
        <bgColor theme="0" tint="-0.249977111117893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164" fontId="11" fillId="0" borderId="0" applyFont="0" applyFill="0" applyBorder="0" applyProtection="0"/>
    <xf numFmtId="0" fontId="1" fillId="0" borderId="0"/>
    <xf numFmtId="9" fontId="12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/>
    </xf>
    <xf numFmtId="0" fontId="4" fillId="4" borderId="4" xfId="0" applyFont="1" applyFill="1" applyBorder="1" applyAlignment="1">
      <alignment horizontal="center" vertical="center" wrapText="1"/>
    </xf>
    <xf numFmtId="16" fontId="4" fillId="5" borderId="5" xfId="0" applyNumberFormat="1" applyFont="1" applyFill="1" applyBorder="1" applyAlignment="1">
      <alignment horizontal="left" vertical="center" wrapText="1"/>
    </xf>
    <xf numFmtId="0" fontId="5" fillId="6" borderId="5" xfId="0" applyFont="1" applyFill="1" applyBorder="1" applyAlignment="1" applyProtection="1">
      <alignment vertical="center"/>
      <protection locked="0"/>
    </xf>
    <xf numFmtId="3" fontId="2" fillId="6" borderId="5" xfId="1" applyNumberFormat="1" applyFont="1" applyFill="1" applyBorder="1" applyAlignment="1" applyProtection="1">
      <alignment horizontal="right" vertical="center"/>
    </xf>
    <xf numFmtId="9" fontId="5" fillId="6" borderId="5" xfId="0" applyNumberFormat="1" applyFont="1" applyFill="1" applyBorder="1" applyAlignment="1" applyProtection="1">
      <alignment vertical="center"/>
      <protection locked="0"/>
    </xf>
    <xf numFmtId="165" fontId="6" fillId="6" borderId="5" xfId="0" applyNumberFormat="1" applyFont="1" applyFill="1" applyBorder="1" applyAlignment="1">
      <alignment vertical="center"/>
    </xf>
    <xf numFmtId="0" fontId="2" fillId="7" borderId="6" xfId="0" applyFont="1" applyFill="1" applyBorder="1"/>
    <xf numFmtId="0" fontId="2" fillId="8" borderId="7" xfId="0" applyFont="1" applyFill="1" applyBorder="1" applyAlignment="1">
      <alignment horizontal="left" wrapText="1"/>
    </xf>
    <xf numFmtId="0" fontId="2" fillId="3" borderId="7" xfId="0" applyFont="1" applyFill="1" applyBorder="1" applyAlignment="1" applyProtection="1">
      <alignment vertical="center"/>
      <protection locked="0"/>
    </xf>
    <xf numFmtId="3" fontId="2" fillId="3" borderId="7" xfId="1" applyNumberFormat="1" applyFont="1" applyFill="1" applyBorder="1" applyAlignment="1" applyProtection="1">
      <alignment horizontal="right" vertical="center"/>
      <protection locked="0"/>
    </xf>
    <xf numFmtId="165" fontId="2" fillId="0" borderId="7" xfId="0" applyNumberFormat="1" applyFont="1" applyBorder="1"/>
    <xf numFmtId="14" fontId="2" fillId="8" borderId="7" xfId="0" applyNumberFormat="1" applyFont="1" applyFill="1" applyBorder="1" applyAlignment="1">
      <alignment horizontal="left" wrapText="1"/>
    </xf>
    <xf numFmtId="0" fontId="4" fillId="8" borderId="0" xfId="0" applyFont="1" applyFill="1" applyAlignment="1">
      <alignment horizontal="center" vertical="center" wrapText="1"/>
    </xf>
    <xf numFmtId="49" fontId="2" fillId="8" borderId="7" xfId="0" applyNumberFormat="1" applyFont="1" applyFill="1" applyBorder="1" applyAlignment="1">
      <alignment horizontal="left" vertical="center" wrapText="1"/>
    </xf>
    <xf numFmtId="0" fontId="2" fillId="9" borderId="7" xfId="0" applyFont="1" applyFill="1" applyBorder="1" applyAlignment="1" applyProtection="1">
      <alignment vertical="center"/>
      <protection locked="0"/>
    </xf>
    <xf numFmtId="3" fontId="2" fillId="9" borderId="7" xfId="1" applyNumberFormat="1" applyFont="1" applyFill="1" applyBorder="1" applyAlignment="1" applyProtection="1">
      <alignment horizontal="right" vertical="center"/>
      <protection locked="0"/>
    </xf>
    <xf numFmtId="0" fontId="2" fillId="9" borderId="7" xfId="0" applyFont="1" applyFill="1" applyBorder="1" applyAlignment="1">
      <alignment horizontal="right" wrapText="1"/>
    </xf>
    <xf numFmtId="0" fontId="4" fillId="0" borderId="0" xfId="0" applyFont="1" applyAlignment="1">
      <alignment vertical="top" wrapText="1"/>
    </xf>
    <xf numFmtId="165" fontId="2" fillId="0" borderId="0" xfId="0" applyNumberFormat="1" applyFont="1"/>
    <xf numFmtId="9" fontId="2" fillId="0" borderId="0" xfId="0" applyNumberFormat="1" applyFont="1" applyProtection="1">
      <protection locked="0"/>
    </xf>
    <xf numFmtId="165" fontId="2" fillId="0" borderId="0" xfId="0" applyNumberFormat="1" applyFont="1" applyAlignment="1">
      <alignment vertical="center"/>
    </xf>
    <xf numFmtId="0" fontId="4" fillId="7" borderId="4" xfId="0" applyFont="1" applyFill="1" applyBorder="1" applyAlignment="1">
      <alignment wrapText="1"/>
    </xf>
    <xf numFmtId="165" fontId="4" fillId="10" borderId="4" xfId="0" applyNumberFormat="1" applyFont="1" applyFill="1" applyBorder="1"/>
    <xf numFmtId="0" fontId="4" fillId="0" borderId="0" xfId="0" applyFont="1"/>
    <xf numFmtId="165" fontId="4" fillId="0" borderId="0" xfId="0" applyNumberFormat="1" applyFont="1"/>
    <xf numFmtId="0" fontId="4" fillId="11" borderId="4" xfId="0" applyFont="1" applyFill="1" applyBorder="1" applyAlignment="1">
      <alignment wrapText="1"/>
    </xf>
    <xf numFmtId="165" fontId="4" fillId="12" borderId="4" xfId="0" applyNumberFormat="1" applyFont="1" applyFill="1" applyBorder="1"/>
    <xf numFmtId="0" fontId="4" fillId="11" borderId="0" xfId="0" applyFont="1" applyFill="1" applyAlignment="1">
      <alignment wrapText="1"/>
    </xf>
    <xf numFmtId="165" fontId="4" fillId="11" borderId="0" xfId="0" applyNumberFormat="1" applyFont="1" applyFill="1"/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165" fontId="4" fillId="4" borderId="4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165" fontId="7" fillId="0" borderId="0" xfId="0" applyNumberFormat="1" applyFont="1" applyAlignment="1">
      <alignment vertical="center"/>
    </xf>
    <xf numFmtId="0" fontId="2" fillId="7" borderId="0" xfId="0" applyFont="1" applyFill="1"/>
    <xf numFmtId="0" fontId="4" fillId="4" borderId="8" xfId="0" applyFont="1" applyFill="1" applyBorder="1" applyAlignment="1">
      <alignment horizontal="left" vertical="center" wrapText="1"/>
    </xf>
    <xf numFmtId="165" fontId="4" fillId="4" borderId="8" xfId="0" applyNumberFormat="1" applyFont="1" applyFill="1" applyBorder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right" vertical="center" wrapText="1"/>
    </xf>
    <xf numFmtId="0" fontId="4" fillId="13" borderId="4" xfId="0" applyFont="1" applyFill="1" applyBorder="1"/>
    <xf numFmtId="165" fontId="4" fillId="13" borderId="4" xfId="0" applyNumberFormat="1" applyFont="1" applyFill="1" applyBorder="1"/>
    <xf numFmtId="0" fontId="4" fillId="8" borderId="0" xfId="0" applyFont="1" applyFill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/>
    </xf>
    <xf numFmtId="165" fontId="6" fillId="3" borderId="7" xfId="0" applyNumberFormat="1" applyFont="1" applyFill="1" applyBorder="1" applyAlignment="1">
      <alignment horizontal="right" vertical="center"/>
    </xf>
    <xf numFmtId="166" fontId="6" fillId="6" borderId="9" xfId="0" applyNumberFormat="1" applyFont="1" applyFill="1" applyBorder="1" applyAlignment="1">
      <alignment horizontal="right" vertical="center"/>
    </xf>
    <xf numFmtId="166" fontId="6" fillId="6" borderId="4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165" fontId="6" fillId="3" borderId="1" xfId="0" applyNumberFormat="1" applyFont="1" applyFill="1" applyBorder="1" applyAlignment="1">
      <alignment horizontal="right" vertical="center"/>
    </xf>
    <xf numFmtId="166" fontId="3" fillId="14" borderId="4" xfId="0" applyNumberFormat="1" applyFont="1" applyFill="1" applyBorder="1" applyAlignment="1">
      <alignment horizontal="right" vertical="center"/>
    </xf>
    <xf numFmtId="0" fontId="8" fillId="0" borderId="0" xfId="0" applyFont="1"/>
    <xf numFmtId="0" fontId="2" fillId="8" borderId="0" xfId="0" applyFont="1" applyFill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6" fontId="0" fillId="0" borderId="4" xfId="0" applyNumberFormat="1" applyBorder="1" applyAlignment="1">
      <alignment horizontal="right" vertical="center" wrapText="1"/>
    </xf>
    <xf numFmtId="6" fontId="0" fillId="0" borderId="10" xfId="0" applyNumberFormat="1" applyBorder="1" applyAlignment="1">
      <alignment horizontal="right" vertical="center" wrapText="1"/>
    </xf>
    <xf numFmtId="6" fontId="0" fillId="0" borderId="0" xfId="0" applyNumberFormat="1" applyAlignment="1">
      <alignment horizontal="center" vertical="center" wrapText="1"/>
    </xf>
    <xf numFmtId="6" fontId="0" fillId="0" borderId="7" xfId="0" applyNumberFormat="1" applyBorder="1" applyAlignment="1">
      <alignment horizontal="right" vertical="center" wrapText="1"/>
    </xf>
    <xf numFmtId="6" fontId="9" fillId="0" borderId="4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6" fontId="10" fillId="8" borderId="4" xfId="0" applyNumberFormat="1" applyFont="1" applyFill="1" applyBorder="1" applyAlignment="1">
      <alignment horizontal="right" vertical="center" wrapText="1"/>
    </xf>
    <xf numFmtId="0" fontId="6" fillId="3" borderId="3" xfId="3" applyNumberFormat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4">
    <cellStyle name="Čárka" xfId="1" builtinId="3"/>
    <cellStyle name="Normální" xfId="0" builtinId="0"/>
    <cellStyle name="Normální 2" xfId="2" xr:uid="{00000000-0005-0000-0000-000002000000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ladíková Karolína, Mgr." id="{05388A35-C16C-EF48-C35C-B0D9ACA98C6B}" userId="oc2bmj8f6lgj_hladikovak" providerId="Teamlab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7" dT="2024-08-08T14:29:35.80" personId="{05388A35-C16C-EF48-C35C-B0D9ACA98C6B}" id="{F8D99F48-19CB-C7E3-FDC5-A1947E481C86}" done="1">
    <text xml:space="preserve">Jednotlivé náklady žadatel rozepíše v listu "Náklady na zvyšování odborné způsobilosti zaměstnanců NNO".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zoomScale="70" workbookViewId="0">
      <selection activeCell="D27" sqref="D27"/>
    </sheetView>
  </sheetViews>
  <sheetFormatPr defaultColWidth="8.81640625" defaultRowHeight="16.5" x14ac:dyDescent="0.45"/>
  <cols>
    <col min="1" max="1" width="95" style="1" customWidth="1"/>
    <col min="2" max="2" width="30" style="1" customWidth="1"/>
    <col min="3" max="3" width="16.453125" style="1" customWidth="1"/>
    <col min="4" max="4" width="20.26953125" style="1" customWidth="1"/>
    <col min="5" max="5" width="29.81640625" style="1" customWidth="1"/>
    <col min="6" max="6" width="23" style="1" customWidth="1"/>
    <col min="7" max="16384" width="8.81640625" style="1"/>
  </cols>
  <sheetData>
    <row r="2" spans="1:7" x14ac:dyDescent="0.45">
      <c r="A2" s="2" t="s">
        <v>0</v>
      </c>
    </row>
    <row r="4" spans="1:7" x14ac:dyDescent="0.45">
      <c r="A4" s="3" t="s">
        <v>1</v>
      </c>
    </row>
    <row r="5" spans="1:7" x14ac:dyDescent="0.45">
      <c r="A5" s="4" t="s">
        <v>2</v>
      </c>
    </row>
    <row r="6" spans="1:7" x14ac:dyDescent="0.45">
      <c r="A6" s="5" t="s">
        <v>3</v>
      </c>
    </row>
    <row r="8" spans="1:7" ht="0.75" customHeight="1" x14ac:dyDescent="0.45"/>
    <row r="9" spans="1:7" ht="48.75" customHeight="1" x14ac:dyDescent="0.45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</row>
    <row r="10" spans="1:7" x14ac:dyDescent="0.45">
      <c r="A10" s="7" t="s">
        <v>10</v>
      </c>
      <c r="B10" s="8"/>
      <c r="C10" s="8"/>
      <c r="D10" s="9"/>
      <c r="E10" s="10"/>
      <c r="F10" s="11">
        <f>SUM(F11:F15)</f>
        <v>0</v>
      </c>
      <c r="G10" s="12"/>
    </row>
    <row r="11" spans="1:7" ht="20.149999999999999" customHeight="1" x14ac:dyDescent="0.45">
      <c r="A11" s="13" t="s">
        <v>11</v>
      </c>
      <c r="B11" s="14"/>
      <c r="C11" s="14"/>
      <c r="D11" s="15"/>
      <c r="E11" s="16">
        <f>'Výpočet výše mzdy'!D7</f>
        <v>58983.054000000004</v>
      </c>
      <c r="F11" s="16">
        <f t="shared" ref="F11:F15" si="0">E11*D11*C11</f>
        <v>0</v>
      </c>
      <c r="G11" s="12"/>
    </row>
    <row r="12" spans="1:7" x14ac:dyDescent="0.45">
      <c r="A12" s="17" t="s">
        <v>12</v>
      </c>
      <c r="B12" s="14"/>
      <c r="C12" s="14"/>
      <c r="D12" s="15"/>
      <c r="E12" s="16">
        <f>'Výpočet výše mzdy'!D8</f>
        <v>58308.969600000011</v>
      </c>
      <c r="F12" s="16">
        <f t="shared" si="0"/>
        <v>0</v>
      </c>
      <c r="G12" s="12"/>
    </row>
    <row r="13" spans="1:7" x14ac:dyDescent="0.45">
      <c r="A13" s="17" t="s">
        <v>13</v>
      </c>
      <c r="B13" s="14"/>
      <c r="C13" s="14"/>
      <c r="D13" s="15"/>
      <c r="E13" s="16">
        <f>'Výpočet výše mzdy'!D9</f>
        <v>53903.203200000004</v>
      </c>
      <c r="F13" s="16">
        <f t="shared" si="0"/>
        <v>0</v>
      </c>
    </row>
    <row r="14" spans="1:7" x14ac:dyDescent="0.45">
      <c r="A14" s="17" t="s">
        <v>14</v>
      </c>
      <c r="B14" s="14"/>
      <c r="C14" s="14"/>
      <c r="D14" s="15"/>
      <c r="E14" s="16">
        <f>'Výpočet výše mzdy'!D10</f>
        <v>54426.20064000001</v>
      </c>
      <c r="F14" s="16">
        <f t="shared" si="0"/>
        <v>0</v>
      </c>
    </row>
    <row r="15" spans="1:7" x14ac:dyDescent="0.45">
      <c r="A15" s="17" t="s">
        <v>15</v>
      </c>
      <c r="B15" s="14"/>
      <c r="C15" s="14"/>
      <c r="D15" s="15"/>
      <c r="E15" s="16">
        <f>'Výpočet výše mzdy'!D11</f>
        <v>54426.20064000001</v>
      </c>
      <c r="F15" s="16">
        <f t="shared" si="0"/>
        <v>0</v>
      </c>
    </row>
    <row r="16" spans="1:7" x14ac:dyDescent="0.45">
      <c r="A16" s="7" t="s">
        <v>16</v>
      </c>
      <c r="B16" s="18"/>
      <c r="C16" s="18"/>
      <c r="D16" s="18"/>
      <c r="E16" s="18"/>
      <c r="F16" s="18"/>
    </row>
    <row r="17" spans="1:6" x14ac:dyDescent="0.45">
      <c r="A17" s="19" t="s">
        <v>17</v>
      </c>
      <c r="B17" s="20"/>
      <c r="C17" s="20"/>
      <c r="D17" s="21"/>
      <c r="E17" s="22"/>
      <c r="F17" s="16">
        <f>'Náklady na zvyšování odborné zp'!F25</f>
        <v>0</v>
      </c>
    </row>
    <row r="18" spans="1:6" x14ac:dyDescent="0.45">
      <c r="A18" s="23"/>
      <c r="D18" s="24"/>
      <c r="E18" s="25"/>
      <c r="F18" s="26"/>
    </row>
    <row r="19" spans="1:6" x14ac:dyDescent="0.45">
      <c r="A19" s="27" t="s">
        <v>18</v>
      </c>
      <c r="B19" s="28">
        <f>F10+F17</f>
        <v>0</v>
      </c>
      <c r="C19" s="29"/>
      <c r="F19" s="30"/>
    </row>
    <row r="20" spans="1:6" ht="13.5" customHeight="1" x14ac:dyDescent="0.45">
      <c r="A20" s="31" t="s">
        <v>19</v>
      </c>
      <c r="B20" s="32">
        <f>F10*0.4</f>
        <v>0</v>
      </c>
    </row>
    <row r="21" spans="1:6" ht="13.5" customHeight="1" x14ac:dyDescent="0.45">
      <c r="A21" s="33"/>
      <c r="B21" s="34"/>
    </row>
    <row r="22" spans="1:6" x14ac:dyDescent="0.45">
      <c r="A22" s="35"/>
      <c r="B22" s="36"/>
      <c r="C22" s="36"/>
      <c r="D22" s="24"/>
    </row>
    <row r="23" spans="1:6" x14ac:dyDescent="0.45">
      <c r="A23" s="37" t="s">
        <v>20</v>
      </c>
      <c r="B23" s="38">
        <f>SUM(B19:B20)</f>
        <v>0</v>
      </c>
      <c r="C23" s="39"/>
      <c r="D23" s="40"/>
      <c r="E23" s="41"/>
      <c r="F23" s="41"/>
    </row>
    <row r="24" spans="1:6" x14ac:dyDescent="0.45">
      <c r="A24" s="42" t="s">
        <v>21</v>
      </c>
      <c r="B24" s="43">
        <f>B23</f>
        <v>0</v>
      </c>
      <c r="C24" s="44"/>
      <c r="D24" s="24"/>
      <c r="E24" s="41"/>
      <c r="F24" s="41"/>
    </row>
    <row r="25" spans="1:6" x14ac:dyDescent="0.45">
      <c r="A25" s="45"/>
      <c r="B25" s="46"/>
    </row>
    <row r="26" spans="1:6" x14ac:dyDescent="0.45">
      <c r="A26" s="47" t="s">
        <v>22</v>
      </c>
      <c r="B26" s="48">
        <f>B23*0.85</f>
        <v>0</v>
      </c>
    </row>
  </sheetData>
  <protectedRanges>
    <protectedRange sqref="B18:C18 B22:B25 B27:C35 C20:C25 F20:F25 F27:F35 B19:F19 B10:F11 B12:D12 F12 E12:E15" name="Oblast1"/>
    <protectedRange sqref="D20:D21" name="Oblast1_13"/>
    <protectedRange sqref="D23" name="Oblast1_15"/>
    <protectedRange sqref="D25" name="Oblast1_27"/>
    <protectedRange sqref="D28" name="Oblast1_29"/>
    <protectedRange sqref="D30" name="Oblast1_31"/>
    <protectedRange sqref="D32" name="Oblast1_33"/>
    <protectedRange sqref="D34" name="Oblast1_35"/>
    <protectedRange sqref="D20:D21" name="Oblast1_19_1"/>
    <protectedRange sqref="D23" name="Oblast1_19_3"/>
    <protectedRange sqref="F18" name="Oblast1_12"/>
    <protectedRange sqref="B19:B21" name="Oblast1_19"/>
    <protectedRange sqref="B17:E17" name="Oblast1_1"/>
  </protectedRanges>
  <dataValidations count="1">
    <dataValidation type="decimal" operator="lessThanOrEqual" allowBlank="1" showInputMessage="1" showErrorMessage="1" errorTitle="Překročena maximální délka" error="Maximální délka projektu je 60 měsíců" sqref="D11:D15 D17" xr:uid="{00D0002F-00B4-4AF3-B63F-009F00C60009}">
      <formula1>60</formula1>
    </dataValidation>
  </dataValidations>
  <pageMargins left="0.7" right="0.7" top="0.78740157500000008" bottom="0.78740157500000008" header="0.3" footer="0.3"/>
  <pageSetup paperSize="8" orientation="landscape" verticalDpi="0"/>
  <headerFooter>
    <oddHeader>&amp;L&amp;G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zoomScale="80" zoomScaleNormal="80" workbookViewId="0">
      <selection activeCell="E24" sqref="E24"/>
    </sheetView>
  </sheetViews>
  <sheetFormatPr defaultRowHeight="14.5" x14ac:dyDescent="0.35"/>
  <cols>
    <col min="1" max="1" width="71.453125" customWidth="1"/>
    <col min="2" max="5" width="32.54296875" customWidth="1"/>
    <col min="6" max="6" width="26.54296875" customWidth="1"/>
  </cols>
  <sheetData>
    <row r="1" spans="1:6" ht="16.5" x14ac:dyDescent="0.35">
      <c r="B1" s="18"/>
      <c r="C1" s="18"/>
      <c r="D1" s="18"/>
      <c r="E1" s="49"/>
    </row>
    <row r="2" spans="1:6" ht="16.5" x14ac:dyDescent="0.35">
      <c r="A2" s="2" t="s">
        <v>23</v>
      </c>
    </row>
    <row r="3" spans="1:6" ht="16.5" x14ac:dyDescent="0.35">
      <c r="A3" s="19" t="s">
        <v>17</v>
      </c>
    </row>
    <row r="4" spans="1:6" ht="16.5" x14ac:dyDescent="0.35">
      <c r="A4" s="6" t="s">
        <v>24</v>
      </c>
      <c r="B4" s="6" t="s">
        <v>25</v>
      </c>
      <c r="C4" s="6" t="s">
        <v>26</v>
      </c>
      <c r="D4" s="6" t="s">
        <v>27</v>
      </c>
      <c r="E4" s="6" t="s">
        <v>28</v>
      </c>
      <c r="F4" s="6" t="s">
        <v>29</v>
      </c>
    </row>
    <row r="5" spans="1:6" ht="16.5" x14ac:dyDescent="0.35">
      <c r="A5" s="50"/>
      <c r="B5" s="50"/>
      <c r="C5" s="70"/>
      <c r="D5" s="51"/>
      <c r="E5" s="52">
        <f>D5+((C5*D5)/100)</f>
        <v>0</v>
      </c>
      <c r="F5" s="53">
        <f t="shared" ref="F5:F24" si="0">E5</f>
        <v>0</v>
      </c>
    </row>
    <row r="6" spans="1:6" ht="16.5" x14ac:dyDescent="0.35">
      <c r="A6" s="54" t="s">
        <v>30</v>
      </c>
      <c r="B6" s="54"/>
      <c r="C6" s="54"/>
      <c r="D6" s="51"/>
      <c r="E6" s="52">
        <f t="shared" ref="E6:E24" si="1">D6+((C6*D6)/100)</f>
        <v>0</v>
      </c>
      <c r="F6" s="53">
        <f t="shared" si="0"/>
        <v>0</v>
      </c>
    </row>
    <row r="7" spans="1:6" ht="16.5" x14ac:dyDescent="0.35">
      <c r="A7" s="54" t="s">
        <v>30</v>
      </c>
      <c r="B7" s="54"/>
      <c r="C7" s="54"/>
      <c r="D7" s="51"/>
      <c r="E7" s="52">
        <f t="shared" si="1"/>
        <v>0</v>
      </c>
      <c r="F7" s="53">
        <f t="shared" si="0"/>
        <v>0</v>
      </c>
    </row>
    <row r="8" spans="1:6" ht="16.5" x14ac:dyDescent="0.35">
      <c r="A8" s="54" t="s">
        <v>30</v>
      </c>
      <c r="B8" s="54"/>
      <c r="C8" s="54"/>
      <c r="D8" s="51"/>
      <c r="E8" s="52">
        <f t="shared" si="1"/>
        <v>0</v>
      </c>
      <c r="F8" s="53">
        <f t="shared" si="0"/>
        <v>0</v>
      </c>
    </row>
    <row r="9" spans="1:6" ht="16.5" x14ac:dyDescent="0.35">
      <c r="A9" s="54" t="s">
        <v>30</v>
      </c>
      <c r="B9" s="54"/>
      <c r="C9" s="54"/>
      <c r="D9" s="51"/>
      <c r="E9" s="52">
        <f t="shared" si="1"/>
        <v>0</v>
      </c>
      <c r="F9" s="53">
        <f t="shared" si="0"/>
        <v>0</v>
      </c>
    </row>
    <row r="10" spans="1:6" ht="16.5" x14ac:dyDescent="0.35">
      <c r="A10" s="54" t="s">
        <v>30</v>
      </c>
      <c r="B10" s="54"/>
      <c r="C10" s="54"/>
      <c r="D10" s="51"/>
      <c r="E10" s="52">
        <f t="shared" si="1"/>
        <v>0</v>
      </c>
      <c r="F10" s="53">
        <f t="shared" si="0"/>
        <v>0</v>
      </c>
    </row>
    <row r="11" spans="1:6" ht="16.5" x14ac:dyDescent="0.35">
      <c r="A11" s="54" t="s">
        <v>30</v>
      </c>
      <c r="B11" s="54"/>
      <c r="C11" s="54"/>
      <c r="D11" s="51"/>
      <c r="E11" s="52">
        <f t="shared" si="1"/>
        <v>0</v>
      </c>
      <c r="F11" s="53">
        <f t="shared" si="0"/>
        <v>0</v>
      </c>
    </row>
    <row r="12" spans="1:6" ht="16.5" x14ac:dyDescent="0.35">
      <c r="A12" s="54" t="s">
        <v>30</v>
      </c>
      <c r="B12" s="54"/>
      <c r="C12" s="54"/>
      <c r="D12" s="51"/>
      <c r="E12" s="52">
        <f t="shared" si="1"/>
        <v>0</v>
      </c>
      <c r="F12" s="53">
        <f t="shared" si="0"/>
        <v>0</v>
      </c>
    </row>
    <row r="13" spans="1:6" ht="16.5" x14ac:dyDescent="0.35">
      <c r="A13" s="54" t="s">
        <v>30</v>
      </c>
      <c r="B13" s="54"/>
      <c r="C13" s="54"/>
      <c r="D13" s="51"/>
      <c r="E13" s="52">
        <f t="shared" si="1"/>
        <v>0</v>
      </c>
      <c r="F13" s="53">
        <f t="shared" si="0"/>
        <v>0</v>
      </c>
    </row>
    <row r="14" spans="1:6" ht="16.5" x14ac:dyDescent="0.35">
      <c r="A14" s="54" t="s">
        <v>30</v>
      </c>
      <c r="B14" s="54"/>
      <c r="C14" s="54"/>
      <c r="D14" s="51"/>
      <c r="E14" s="52">
        <f t="shared" si="1"/>
        <v>0</v>
      </c>
      <c r="F14" s="53">
        <f t="shared" si="0"/>
        <v>0</v>
      </c>
    </row>
    <row r="15" spans="1:6" ht="16.5" x14ac:dyDescent="0.35">
      <c r="A15" s="54" t="s">
        <v>30</v>
      </c>
      <c r="B15" s="54"/>
      <c r="C15" s="54"/>
      <c r="D15" s="51"/>
      <c r="E15" s="52">
        <f t="shared" si="1"/>
        <v>0</v>
      </c>
      <c r="F15" s="53">
        <f t="shared" si="0"/>
        <v>0</v>
      </c>
    </row>
    <row r="16" spans="1:6" ht="16.5" x14ac:dyDescent="0.35">
      <c r="A16" s="54" t="s">
        <v>30</v>
      </c>
      <c r="B16" s="54"/>
      <c r="C16" s="54"/>
      <c r="D16" s="51"/>
      <c r="E16" s="52">
        <f t="shared" si="1"/>
        <v>0</v>
      </c>
      <c r="F16" s="53">
        <f t="shared" si="0"/>
        <v>0</v>
      </c>
    </row>
    <row r="17" spans="1:6" ht="16.5" x14ac:dyDescent="0.35">
      <c r="A17" s="54" t="s">
        <v>30</v>
      </c>
      <c r="B17" s="54"/>
      <c r="C17" s="54"/>
      <c r="D17" s="51"/>
      <c r="E17" s="52">
        <f t="shared" si="1"/>
        <v>0</v>
      </c>
      <c r="F17" s="53">
        <f t="shared" si="0"/>
        <v>0</v>
      </c>
    </row>
    <row r="18" spans="1:6" ht="16.5" x14ac:dyDescent="0.35">
      <c r="A18" s="54" t="s">
        <v>30</v>
      </c>
      <c r="B18" s="54"/>
      <c r="C18" s="54"/>
      <c r="D18" s="51"/>
      <c r="E18" s="52">
        <f t="shared" si="1"/>
        <v>0</v>
      </c>
      <c r="F18" s="53">
        <f t="shared" si="0"/>
        <v>0</v>
      </c>
    </row>
    <row r="19" spans="1:6" ht="16.5" x14ac:dyDescent="0.35">
      <c r="A19" s="54" t="s">
        <v>30</v>
      </c>
      <c r="B19" s="54"/>
      <c r="C19" s="54"/>
      <c r="D19" s="51"/>
      <c r="E19" s="52">
        <f t="shared" si="1"/>
        <v>0</v>
      </c>
      <c r="F19" s="53">
        <f t="shared" si="0"/>
        <v>0</v>
      </c>
    </row>
    <row r="20" spans="1:6" ht="16.5" x14ac:dyDescent="0.35">
      <c r="A20" s="54" t="s">
        <v>30</v>
      </c>
      <c r="B20" s="54"/>
      <c r="C20" s="54"/>
      <c r="D20" s="51"/>
      <c r="E20" s="52">
        <f t="shared" si="1"/>
        <v>0</v>
      </c>
      <c r="F20" s="53">
        <f t="shared" si="0"/>
        <v>0</v>
      </c>
    </row>
    <row r="21" spans="1:6" ht="16.5" x14ac:dyDescent="0.35">
      <c r="A21" s="54" t="s">
        <v>30</v>
      </c>
      <c r="B21" s="54"/>
      <c r="C21" s="54"/>
      <c r="D21" s="51"/>
      <c r="E21" s="52">
        <f t="shared" si="1"/>
        <v>0</v>
      </c>
      <c r="F21" s="53">
        <f t="shared" si="0"/>
        <v>0</v>
      </c>
    </row>
    <row r="22" spans="1:6" ht="16.5" x14ac:dyDescent="0.35">
      <c r="A22" s="54" t="s">
        <v>30</v>
      </c>
      <c r="B22" s="54"/>
      <c r="C22" s="54"/>
      <c r="D22" s="51"/>
      <c r="E22" s="52">
        <f t="shared" si="1"/>
        <v>0</v>
      </c>
      <c r="F22" s="53">
        <f t="shared" si="0"/>
        <v>0</v>
      </c>
    </row>
    <row r="23" spans="1:6" ht="16.5" x14ac:dyDescent="0.35">
      <c r="A23" s="54" t="s">
        <v>30</v>
      </c>
      <c r="B23" s="54"/>
      <c r="C23" s="54"/>
      <c r="D23" s="51"/>
      <c r="E23" s="52">
        <f t="shared" si="1"/>
        <v>0</v>
      </c>
      <c r="F23" s="53">
        <f t="shared" si="0"/>
        <v>0</v>
      </c>
    </row>
    <row r="24" spans="1:6" ht="16.5" x14ac:dyDescent="0.35">
      <c r="A24" s="55" t="s">
        <v>30</v>
      </c>
      <c r="B24" s="55"/>
      <c r="C24" s="55"/>
      <c r="D24" s="56"/>
      <c r="E24" s="52">
        <f t="shared" si="1"/>
        <v>0</v>
      </c>
      <c r="F24" s="53">
        <f t="shared" si="0"/>
        <v>0</v>
      </c>
    </row>
    <row r="25" spans="1:6" ht="18" customHeight="1" x14ac:dyDescent="0.35">
      <c r="A25" s="71" t="s">
        <v>31</v>
      </c>
      <c r="B25" s="71"/>
      <c r="C25" s="71"/>
      <c r="D25" s="71"/>
      <c r="E25" s="71"/>
      <c r="F25" s="57">
        <f>SUM(F5:F24)</f>
        <v>0</v>
      </c>
    </row>
  </sheetData>
  <mergeCells count="1">
    <mergeCell ref="A25:E25"/>
  </mergeCells>
  <pageMargins left="0.70078740157480324" right="0.70078740157480324" top="0.75196850393700787" bottom="0.75196850393700787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2"/>
  <sheetViews>
    <sheetView zoomScale="87" workbookViewId="0">
      <selection activeCell="D7" sqref="D7"/>
    </sheetView>
  </sheetViews>
  <sheetFormatPr defaultRowHeight="14.5" x14ac:dyDescent="0.35"/>
  <cols>
    <col min="2" max="2" width="33.26953125" customWidth="1"/>
    <col min="3" max="3" width="20" customWidth="1"/>
    <col min="4" max="4" width="29.7265625" customWidth="1"/>
    <col min="5" max="5" width="32.1796875" customWidth="1"/>
    <col min="6" max="6" width="29.81640625" customWidth="1"/>
    <col min="7" max="7" width="23.54296875" customWidth="1"/>
    <col min="8" max="8" width="28.7265625" customWidth="1"/>
  </cols>
  <sheetData>
    <row r="2" spans="1:5" ht="16.5" x14ac:dyDescent="0.35">
      <c r="A2" s="2" t="s">
        <v>32</v>
      </c>
    </row>
    <row r="4" spans="1:5" ht="16.5" x14ac:dyDescent="0.45">
      <c r="B4" s="27"/>
      <c r="C4" s="16"/>
      <c r="D4" s="16"/>
      <c r="E4" s="24"/>
    </row>
    <row r="5" spans="1:5" ht="16.5" x14ac:dyDescent="0.45">
      <c r="B5" s="58"/>
      <c r="C5" s="59"/>
      <c r="D5" s="59"/>
    </row>
    <row r="6" spans="1:5" ht="16.5" x14ac:dyDescent="0.35">
      <c r="B6" s="60" t="s">
        <v>33</v>
      </c>
      <c r="C6" s="6" t="s">
        <v>34</v>
      </c>
      <c r="D6" s="61" t="s">
        <v>35</v>
      </c>
    </row>
    <row r="7" spans="1:5" ht="49.5" x14ac:dyDescent="0.35">
      <c r="B7" s="62" t="s">
        <v>36</v>
      </c>
      <c r="C7" s="63">
        <v>44083</v>
      </c>
      <c r="D7" s="64">
        <f>C7*1.338</f>
        <v>58983.054000000004</v>
      </c>
      <c r="E7" s="65"/>
    </row>
    <row r="8" spans="1:5" ht="16.5" x14ac:dyDescent="0.35">
      <c r="B8" s="62" t="s">
        <v>37</v>
      </c>
      <c r="C8" s="63">
        <v>43579.200000000004</v>
      </c>
      <c r="D8" s="66">
        <f t="shared" ref="D8:D11" si="0">C8*1.338</f>
        <v>58308.969600000011</v>
      </c>
      <c r="E8" s="65"/>
    </row>
    <row r="9" spans="1:5" ht="16.5" x14ac:dyDescent="0.35">
      <c r="B9" s="62" t="s">
        <v>38</v>
      </c>
      <c r="C9" s="67">
        <v>40286.400000000001</v>
      </c>
      <c r="D9" s="66">
        <f t="shared" si="0"/>
        <v>53903.203200000004</v>
      </c>
      <c r="E9" s="68"/>
    </row>
    <row r="10" spans="1:5" ht="16.5" x14ac:dyDescent="0.35">
      <c r="B10" s="62" t="s">
        <v>39</v>
      </c>
      <c r="C10" s="69">
        <v>40677.280000000006</v>
      </c>
      <c r="D10" s="66">
        <f t="shared" si="0"/>
        <v>54426.20064000001</v>
      </c>
      <c r="E10" s="68"/>
    </row>
    <row r="11" spans="1:5" ht="16.5" x14ac:dyDescent="0.35">
      <c r="B11" s="62" t="s">
        <v>40</v>
      </c>
      <c r="C11" s="69">
        <v>40677.280000000006</v>
      </c>
      <c r="D11" s="66">
        <f t="shared" si="0"/>
        <v>54426.20064000001</v>
      </c>
      <c r="E11" s="68"/>
    </row>
    <row r="12" spans="1:5" x14ac:dyDescent="0.35">
      <c r="B12" s="58"/>
    </row>
  </sheetData>
  <pageMargins left="0.7" right="0.7" top="0.78740157500000008" bottom="0.7874015750000000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Rozpočet_CZV</vt:lpstr>
      <vt:lpstr>Náklady na zvyšování odborné zp</vt:lpstr>
      <vt:lpstr>Výpočet výše mzdy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prijmenij</dc:creator>
  <cp:lastModifiedBy>Karolína Hladíková</cp:lastModifiedBy>
  <cp:revision>26</cp:revision>
  <dcterms:created xsi:type="dcterms:W3CDTF">2023-01-02T12:30:18Z</dcterms:created>
  <dcterms:modified xsi:type="dcterms:W3CDTF">2025-02-21T09:56:02Z</dcterms:modified>
</cp:coreProperties>
</file>